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85" yWindow="-195" windowWidth="13290" windowHeight="12405"/>
  </bookViews>
  <sheets>
    <sheet name="Ottoalueen verotusarvolaskelma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15" i="1" l="1"/>
  <c r="B29" i="1" l="1"/>
  <c r="B18" i="1"/>
  <c r="B30" i="1" l="1"/>
  <c r="B32" i="1" s="1"/>
  <c r="B14" i="1"/>
  <c r="B9" i="1" l="1"/>
  <c r="B25" i="1"/>
  <c r="B23" i="1"/>
  <c r="B10" i="1" l="1"/>
  <c r="B27" i="1"/>
  <c r="B28" i="1" l="1"/>
</calcChain>
</file>

<file path=xl/sharedStrings.xml><?xml version="1.0" encoding="utf-8"?>
<sst xmlns="http://schemas.openxmlformats.org/spreadsheetml/2006/main" count="53" uniqueCount="53">
  <si>
    <r>
      <rPr>
        <sz val="16"/>
        <color theme="1"/>
        <rFont val="Arial"/>
        <family val="2"/>
      </rPr>
      <t>Kalkyl av beskattningsvärdet på ett marktäktsområde för år</t>
    </r>
  </si>
  <si>
    <r>
      <rPr>
        <sz val="9"/>
        <color theme="1"/>
        <rFont val="Arial"/>
        <family val="2"/>
      </rPr>
      <t>skriv tidpunkten för kalkylen av beskattningsvärdet i boxen</t>
    </r>
  </si>
  <si>
    <r>
      <rPr>
        <sz val="12"/>
        <color theme="1"/>
        <rFont val="Arial"/>
        <family val="2"/>
      </rPr>
      <t>Kund:</t>
    </r>
  </si>
  <si>
    <r>
      <rPr>
        <sz val="12"/>
        <color theme="1"/>
        <rFont val="Arial"/>
        <family val="2"/>
      </rPr>
      <t>Fastighetsbeteckning:</t>
    </r>
  </si>
  <si>
    <r>
      <rPr>
        <sz val="12"/>
        <color theme="1"/>
        <rFont val="Arial"/>
        <family val="2"/>
      </rPr>
      <t>Ränteprocent</t>
    </r>
  </si>
  <si>
    <r>
      <rPr>
        <sz val="12"/>
        <color theme="1"/>
        <rFont val="Arial"/>
        <family val="2"/>
      </rPr>
      <t xml:space="preserve">%, Värderingslagens (22.12.2005/1142) 31 § 1 mom.
</t>
    </r>
  </si>
  <si>
    <r>
      <rPr>
        <sz val="12"/>
        <color theme="1"/>
        <rFont val="Arial"/>
        <family val="2"/>
      </rPr>
      <t>År då försäljningen inletts</t>
    </r>
  </si>
  <si>
    <r>
      <rPr>
        <sz val="12"/>
        <color theme="1"/>
        <rFont val="Arial"/>
        <family val="2"/>
      </rPr>
      <t>Anskaffningspris + etableringsutgifter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</si>
  <si>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</si>
  <si>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Anvisning: Du kan ändra uppgifterna med gul bakgrund.</t>
    </r>
  </si>
  <si>
    <r>
      <rPr>
        <sz val="12"/>
        <color theme="1"/>
        <rFont val="Arial"/>
        <family val="2"/>
      </rPr>
      <t>Täktutgifter sammanlagt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</si>
  <si>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</si>
  <si>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Skatteår = beskattningsvärdet räknas enligt</t>
    </r>
  </si>
  <si>
    <r>
      <rPr>
        <sz val="12"/>
        <color theme="1"/>
        <rFont val="Arial"/>
        <family val="2"/>
      </rPr>
      <t>Sammanlagd försäljning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</si>
  <si>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</si>
  <si>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uppgifterna vid utgången av detta år. T.ex. fastställs fastighetsskatten för år 2016</t>
    </r>
  </si>
  <si>
    <r>
      <rPr>
        <sz val="12"/>
        <color theme="1"/>
        <rFont val="Arial"/>
        <family val="2"/>
      </rPr>
      <t>Värde då täktverksamheten upphör</t>
    </r>
  </si>
  <si>
    <r>
      <rPr>
        <sz val="12"/>
        <color theme="1"/>
        <rFont val="Arial"/>
        <family val="2"/>
      </rPr>
      <t>euro</t>
    </r>
  </si>
  <si>
    <r>
      <rPr>
        <sz val="12"/>
        <color rgb="FFFF0000"/>
        <rFont val="Arial"/>
        <family val="2"/>
      </rPr>
      <t>enligt uppgifterna för år 2015.</t>
    </r>
  </si>
  <si>
    <r>
      <rPr>
        <sz val="12"/>
        <color theme="1"/>
        <rFont val="Arial"/>
        <family val="2"/>
      </rPr>
      <t>Tillstånd beviljat</t>
    </r>
  </si>
  <si>
    <r>
      <rPr>
        <sz val="12"/>
        <color theme="1"/>
        <rFont val="Arial"/>
        <family val="2"/>
      </rPr>
      <t>Beviljat tillstånd</t>
    </r>
  </si>
  <si>
    <r>
      <rPr>
        <sz val="12"/>
        <color theme="1"/>
        <rFont val="Arial"/>
        <family val="2"/>
      </rPr>
      <t>k-m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</si>
  <si>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Beviljat tillstånd</t>
    </r>
  </si>
  <si>
    <r>
      <rPr>
        <sz val="12"/>
        <color theme="1"/>
        <rFont val="Arial"/>
        <family val="2"/>
      </rPr>
      <t>i-m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</si>
  <si>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Koefficient</t>
    </r>
  </si>
  <si>
    <r>
      <rPr>
        <sz val="12"/>
        <color theme="1"/>
        <rFont val="Arial"/>
        <family val="2"/>
      </rPr>
      <t>Tillståndet upphör</t>
    </r>
  </si>
  <si>
    <r>
      <rPr>
        <sz val="12"/>
        <color theme="1"/>
        <rFont val="Arial"/>
        <family val="2"/>
      </rPr>
      <t>Tidigare uttag</t>
    </r>
  </si>
  <si>
    <r>
      <rPr>
        <sz val="12"/>
        <color theme="1"/>
        <rFont val="Arial"/>
        <family val="2"/>
      </rPr>
      <t>i-m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</si>
  <si>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Tidigare uttag</t>
    </r>
  </si>
  <si>
    <r>
      <rPr>
        <sz val="12"/>
        <color theme="1"/>
        <rFont val="Arial"/>
        <family val="2"/>
      </rPr>
      <t>k-m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</si>
  <si>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Täktutgifter under skatteåret</t>
    </r>
  </si>
  <si>
    <r>
      <rPr>
        <sz val="12"/>
        <color theme="1"/>
        <rFont val="Arial"/>
        <family val="2"/>
      </rPr>
      <t>euro</t>
    </r>
  </si>
  <si>
    <r>
      <rPr>
        <sz val="12"/>
        <color theme="1"/>
        <rFont val="Arial"/>
        <family val="2"/>
      </rPr>
      <t>Försäljning under skatteåret</t>
    </r>
  </si>
  <si>
    <r>
      <rPr>
        <sz val="12"/>
        <color theme="1"/>
        <rFont val="Arial"/>
        <family val="2"/>
      </rPr>
      <t>euro</t>
    </r>
  </si>
  <si>
    <r>
      <rPr>
        <sz val="12"/>
        <color theme="1"/>
        <rFont val="Arial"/>
        <family val="2"/>
      </rPr>
      <t>Uttag under skatteåret</t>
    </r>
  </si>
  <si>
    <r>
      <rPr>
        <sz val="12"/>
        <color theme="1"/>
        <rFont val="Arial"/>
        <family val="2"/>
      </rPr>
      <t>i-m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</si>
  <si>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Uttag under skatteåret</t>
    </r>
  </si>
  <si>
    <r>
      <rPr>
        <sz val="12"/>
        <color theme="1"/>
        <rFont val="Arial"/>
        <family val="2"/>
      </rPr>
      <t>k-m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</si>
  <si>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Nettoinkomst under skatteåret</t>
    </r>
  </si>
  <si>
    <r>
      <rPr>
        <sz val="12"/>
        <color theme="1"/>
        <rFont val="Arial"/>
        <family val="2"/>
      </rPr>
      <t>€/i-m</t>
    </r>
    <r>
      <rPr>
        <vertAlign val="superscript"/>
        <sz val="12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</si>
  <si>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Avrundat värde. Slutresultatet har räknats utifrån det oavrundade värdet.</t>
    </r>
  </si>
  <si>
    <r>
      <rPr>
        <sz val="12"/>
        <color theme="1"/>
        <rFont val="Arial"/>
        <family val="2"/>
      </rPr>
      <t>Återstående uttag 31.12.</t>
    </r>
  </si>
  <si>
    <r>
      <rPr>
        <sz val="12"/>
        <color theme="1"/>
        <rFont val="Arial"/>
        <family val="2"/>
      </rPr>
      <t>i-m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</si>
  <si>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Återstående uttag 31.12.</t>
    </r>
  </si>
  <si>
    <r>
      <rPr>
        <sz val="12"/>
        <color theme="1"/>
        <rFont val="Arial"/>
        <family val="2"/>
      </rPr>
      <t>k-m</t>
    </r>
    <r>
      <rPr>
        <vertAlign val="superscript"/>
        <sz val="12"/>
        <color theme="1"/>
        <rFont val="Arial"/>
        <family val="2"/>
      </rPr>
      <t>3</t>
    </r>
  </si>
  <si>
    <r>
      <rPr>
        <sz val="12"/>
        <color theme="1"/>
        <rFont val="Arial"/>
        <family val="2"/>
      </rPr>
      <t>Återstående</t>
    </r>
  </si>
  <si>
    <r>
      <rPr>
        <sz val="12"/>
        <color theme="1"/>
        <rFont val="Arial"/>
        <family val="2"/>
      </rPr>
      <t>dagar</t>
    </r>
  </si>
  <si>
    <r>
      <rPr>
        <sz val="12"/>
        <color theme="1"/>
        <rFont val="Arial"/>
        <family val="2"/>
      </rPr>
      <t>Koefficient</t>
    </r>
  </si>
  <si>
    <r>
      <rPr>
        <sz val="9"/>
        <color theme="1"/>
        <rFont val="Arial"/>
        <family val="2"/>
      </rPr>
      <t>Avrundat värde. Slutresultatet har räknats utifrån det oavrundade värdet.</t>
    </r>
  </si>
  <si>
    <r>
      <rPr>
        <sz val="12"/>
        <color theme="1"/>
        <rFont val="Arial"/>
        <family val="2"/>
      </rPr>
      <t>Beskattningsvärde</t>
    </r>
  </si>
  <si>
    <r>
      <rPr>
        <sz val="12"/>
        <color theme="1"/>
        <rFont val="Arial"/>
        <family val="2"/>
      </rPr>
      <t>euro</t>
    </r>
  </si>
  <si>
    <r>
      <rPr>
        <sz val="8"/>
        <color theme="1"/>
        <rFont val="Arial"/>
        <family val="2"/>
      </rPr>
      <t>[Försäljningspris € /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- [Anskaffningspris € - värde då täktverksamheten upphört €) / täkttillstånd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+ täktutgifter/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]] x (återstående i-m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/ återstående tid, år) </t>
    </r>
  </si>
  <si>
    <r>
      <rPr>
        <sz val="8"/>
        <color theme="1"/>
        <rFont val="Arial"/>
        <family val="2"/>
      </rPr>
      <t>x [(1+0,08 dvs. ränta på 8% har använts)</t>
    </r>
    <r>
      <rPr>
        <vertAlign val="superscript"/>
        <sz val="8"/>
        <color theme="1"/>
        <rFont val="Arial"/>
        <family val="2"/>
      </rPr>
      <t>återstående tid, år</t>
    </r>
    <r>
      <rPr>
        <sz val="8"/>
        <color theme="1"/>
        <rFont val="Arial"/>
        <family val="2"/>
      </rPr>
      <t xml:space="preserve"> – 1] / [0,08 x (1 + 0,08)</t>
    </r>
    <r>
      <rPr>
        <vertAlign val="superscript"/>
        <sz val="8"/>
        <color theme="1"/>
        <rFont val="Arial"/>
        <family val="2"/>
      </rPr>
      <t>återstående tid, år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Arial"/>
        <family val="2"/>
      </rPr>
      <t>= beskattningsvärdet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</si>
</sst>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"/>
    <numFmt numFmtId="166" formatCode="d\.m\.yyyy;@"/>
  </numFmts>
  <fonts count="10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EF0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4" fontId="2" fillId="2" borderId="1" xfId="0" applyNumberFormat="1" applyFont="1" applyFill="1" applyBorder="1" applyProtection="1"/>
    <xf numFmtId="0" fontId="1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/>
    <xf numFmtId="0" fontId="8" fillId="0" borderId="0" xfId="0" applyFont="1" applyProtection="1"/>
    <xf numFmtId="3" fontId="2" fillId="2" borderId="1" xfId="0" applyNumberFormat="1" applyFont="1" applyFill="1" applyBorder="1" applyProtection="1"/>
    <xf numFmtId="165" fontId="2" fillId="2" borderId="1" xfId="0" applyNumberFormat="1" applyFont="1" applyFill="1" applyBorder="1" applyProtection="1"/>
    <xf numFmtId="4" fontId="2" fillId="2" borderId="2" xfId="0" applyNumberFormat="1" applyFont="1" applyFill="1" applyBorder="1" applyProtection="1"/>
    <xf numFmtId="0" fontId="4" fillId="0" borderId="0" xfId="0" applyFont="1" applyProtection="1"/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0" fontId="2" fillId="3" borderId="0" xfId="0" applyFont="1" applyFill="1" applyProtection="1">
      <protection locked="0"/>
    </xf>
    <xf numFmtId="2" fontId="2" fillId="2" borderId="1" xfId="0" applyNumberFormat="1" applyFont="1" applyFill="1" applyBorder="1" applyProtection="1"/>
    <xf numFmtId="166" fontId="2" fillId="3" borderId="1" xfId="0" applyNumberFormat="1" applyFont="1" applyFill="1" applyBorder="1" applyProtection="1">
      <protection locked="0"/>
    </xf>
    <xf numFmtId="166" fontId="7" fillId="3" borderId="1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4" fontId="2" fillId="0" borderId="0" xfId="0" applyNumberFormat="1" applyFont="1" applyFill="1" applyBorder="1" applyProtection="1"/>
    <xf numFmtId="0" fontId="9" fillId="0" borderId="0" xfId="0" applyFont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EF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85" zoomScaleNormal="85" workbookViewId="0">
      <selection activeCell="B3" sqref="B3"/>
    </sheetView>
  </sheetViews>
  <sheetFormatPr defaultRowHeight="15" customHeight="1" x14ac:dyDescent="0.2"/>
  <cols>
    <col min="1" max="1" width="33.42578125" style="1" customWidth="1"/>
    <col min="2" max="2" width="16" style="1" customWidth="1"/>
    <col min="3" max="6" width="9.140625" style="1"/>
    <col min="7" max="7" width="13.7109375" style="1" customWidth="1"/>
    <col min="8" max="9" width="9.140625" style="1"/>
    <col min="10" max="10" width="10.7109375" style="1" customWidth="1"/>
    <col min="11" max="11" width="11.28515625" style="1" customWidth="1"/>
    <col min="12" max="13" width="14.140625" style="1" customWidth="1"/>
    <col min="14" max="14" width="15.7109375" style="1" customWidth="1"/>
    <col min="15" max="15" width="17.7109375" style="24" customWidth="1"/>
    <col min="16" max="16384" width="9.140625" style="1"/>
  </cols>
  <sheetData>
    <row r="1" spans="1:15" ht="15" customHeight="1" x14ac:dyDescent="0.3">
      <c r="A1" s="4" t="s">
        <v>0</v>
      </c>
      <c r="G1" s="28">
        <v>41274</v>
      </c>
      <c r="K1" s="13"/>
      <c r="L1" s="13"/>
      <c r="M1" s="13"/>
      <c r="N1" s="13"/>
      <c r="O1" s="14"/>
    </row>
    <row r="2" spans="1:15" ht="15" customHeight="1" x14ac:dyDescent="0.2">
      <c r="A2" s="5"/>
      <c r="G2" s="6" t="s">
        <v>1</v>
      </c>
      <c r="K2" s="13"/>
      <c r="L2" s="13"/>
      <c r="M2" s="13"/>
      <c r="N2" s="13"/>
      <c r="O2" s="14"/>
    </row>
    <row r="3" spans="1:15" ht="15" customHeight="1" x14ac:dyDescent="0.2">
      <c r="A3" s="5" t="s">
        <v>2</v>
      </c>
      <c r="B3" s="15"/>
      <c r="C3" s="16"/>
      <c r="D3" s="16"/>
      <c r="E3" s="16"/>
      <c r="F3" s="16"/>
      <c r="G3" s="17"/>
      <c r="K3" s="13"/>
      <c r="L3" s="13"/>
      <c r="M3" s="13"/>
      <c r="N3" s="13"/>
      <c r="O3" s="14"/>
    </row>
    <row r="4" spans="1:15" ht="15" customHeight="1" x14ac:dyDescent="0.2">
      <c r="A4" s="5" t="s">
        <v>3</v>
      </c>
      <c r="B4" s="18"/>
      <c r="C4" s="19"/>
      <c r="D4" s="19"/>
      <c r="E4" s="19"/>
      <c r="F4" s="19"/>
      <c r="G4" s="20"/>
      <c r="K4" s="13"/>
      <c r="L4" s="13"/>
      <c r="M4" s="13"/>
      <c r="N4" s="13"/>
      <c r="O4" s="14"/>
    </row>
    <row r="5" spans="1:15" ht="15" customHeight="1" x14ac:dyDescent="0.2">
      <c r="A5" s="5"/>
      <c r="K5" s="13"/>
      <c r="L5" s="13"/>
      <c r="M5" s="13"/>
      <c r="N5" s="13"/>
      <c r="O5" s="14"/>
    </row>
    <row r="6" spans="1:15" ht="15" customHeight="1" x14ac:dyDescent="0.2">
      <c r="A6" s="5" t="s">
        <v>4</v>
      </c>
      <c r="B6" s="5">
        <v>8</v>
      </c>
      <c r="C6" s="7" t="s">
        <v>5</v>
      </c>
      <c r="K6" s="13"/>
      <c r="L6" s="13"/>
      <c r="M6" s="13"/>
      <c r="N6" s="13"/>
      <c r="O6" s="14"/>
    </row>
    <row r="7" spans="1:15" ht="15" customHeight="1" x14ac:dyDescent="0.2">
      <c r="A7" s="5" t="s">
        <v>6</v>
      </c>
      <c r="B7" s="21">
        <v>2004</v>
      </c>
      <c r="C7" s="2"/>
      <c r="K7" s="13"/>
      <c r="L7" s="13"/>
      <c r="M7" s="13"/>
      <c r="N7" s="13"/>
      <c r="O7" s="14"/>
    </row>
    <row r="8" spans="1:15" ht="15" customHeight="1" x14ac:dyDescent="0.2">
      <c r="A8" s="5" t="s">
        <v>7</v>
      </c>
      <c r="B8" s="22">
        <v>12000</v>
      </c>
      <c r="C8" s="1" t="s">
        <v>8</v>
      </c>
      <c r="E8" s="8" t="s">
        <v>9</v>
      </c>
      <c r="K8" s="13"/>
      <c r="L8" s="13"/>
      <c r="M8" s="13"/>
      <c r="N8" s="13"/>
      <c r="O8" s="14"/>
    </row>
    <row r="9" spans="1:15" ht="15" customHeight="1" x14ac:dyDescent="0.2">
      <c r="A9" s="5" t="s">
        <v>10</v>
      </c>
      <c r="B9" s="3">
        <f>(B20/B22)*B14</f>
        <v>74999.999999999971</v>
      </c>
      <c r="C9" s="5" t="s">
        <v>11</v>
      </c>
      <c r="E9" s="8" t="s">
        <v>12</v>
      </c>
      <c r="K9" s="13"/>
      <c r="L9" s="13"/>
      <c r="M9" s="13"/>
      <c r="N9" s="13"/>
      <c r="O9" s="14"/>
    </row>
    <row r="10" spans="1:15" ht="15" customHeight="1" x14ac:dyDescent="0.2">
      <c r="A10" s="5" t="s">
        <v>13</v>
      </c>
      <c r="B10" s="3">
        <f>(B21/B22)*B14</f>
        <v>174999.99999999991</v>
      </c>
      <c r="C10" s="5" t="s">
        <v>14</v>
      </c>
      <c r="E10" s="8" t="s">
        <v>15</v>
      </c>
      <c r="K10" s="13"/>
      <c r="L10" s="13"/>
      <c r="M10" s="13"/>
      <c r="N10" s="13"/>
      <c r="O10" s="14"/>
    </row>
    <row r="11" spans="1:15" ht="15" customHeight="1" x14ac:dyDescent="0.2">
      <c r="A11" s="5" t="s">
        <v>16</v>
      </c>
      <c r="B11" s="22">
        <v>2000</v>
      </c>
      <c r="C11" s="1" t="s">
        <v>17</v>
      </c>
      <c r="E11" s="8" t="s">
        <v>18</v>
      </c>
      <c r="K11" s="13"/>
      <c r="L11" s="13"/>
      <c r="M11" s="13"/>
      <c r="N11" s="13"/>
      <c r="O11" s="14"/>
    </row>
    <row r="12" spans="1:15" ht="15" customHeight="1" x14ac:dyDescent="0.2">
      <c r="A12" s="5" t="s">
        <v>19</v>
      </c>
      <c r="B12" s="27">
        <v>38231</v>
      </c>
      <c r="E12" s="8"/>
      <c r="K12" s="13"/>
      <c r="L12" s="13"/>
      <c r="M12" s="13"/>
      <c r="N12" s="13"/>
      <c r="O12" s="14"/>
    </row>
    <row r="13" spans="1:15" ht="15" customHeight="1" x14ac:dyDescent="0.2">
      <c r="A13" s="5" t="s">
        <v>20</v>
      </c>
      <c r="B13" s="23">
        <v>71428.571428571406</v>
      </c>
      <c r="C13" s="1" t="s">
        <v>21</v>
      </c>
      <c r="K13" s="13"/>
      <c r="L13" s="13"/>
      <c r="M13" s="13"/>
      <c r="N13" s="13"/>
      <c r="O13" s="14"/>
    </row>
    <row r="14" spans="1:15" ht="15" customHeight="1" x14ac:dyDescent="0.2">
      <c r="A14" s="5" t="s">
        <v>22</v>
      </c>
      <c r="B14" s="9">
        <f>B13*E14</f>
        <v>99999.999999999956</v>
      </c>
      <c r="C14" s="5" t="s">
        <v>23</v>
      </c>
      <c r="D14" s="5" t="s">
        <v>24</v>
      </c>
      <c r="E14" s="25">
        <v>1.4</v>
      </c>
      <c r="K14" s="13"/>
      <c r="L14" s="13"/>
      <c r="M14" s="13"/>
      <c r="N14" s="13"/>
      <c r="O14" s="14"/>
    </row>
    <row r="15" spans="1:15" ht="15" customHeight="1" x14ac:dyDescent="0.2">
      <c r="A15" s="5" t="s">
        <v>25</v>
      </c>
      <c r="B15" s="27">
        <v>41883</v>
      </c>
      <c r="E15" s="31">
        <f>IF(B29&lt;365,1,B29/365)</f>
        <v>1.6684931506849314</v>
      </c>
      <c r="K15" s="13"/>
      <c r="L15" s="13"/>
      <c r="M15" s="13"/>
      <c r="N15" s="13"/>
      <c r="O15" s="14"/>
    </row>
    <row r="16" spans="1:15" ht="15" customHeight="1" x14ac:dyDescent="0.2">
      <c r="A16" s="5"/>
      <c r="D16" s="13"/>
      <c r="E16" s="13"/>
      <c r="F16" s="13"/>
      <c r="K16" s="13"/>
      <c r="L16" s="13"/>
      <c r="M16" s="13"/>
      <c r="N16" s="13"/>
      <c r="O16" s="14"/>
    </row>
    <row r="17" spans="1:15" ht="15" customHeight="1" x14ac:dyDescent="0.2">
      <c r="A17" s="5" t="s">
        <v>26</v>
      </c>
      <c r="B17" s="23">
        <v>80000</v>
      </c>
      <c r="C17" s="1" t="s">
        <v>27</v>
      </c>
      <c r="D17" s="29"/>
      <c r="E17" s="30"/>
      <c r="F17" s="13"/>
      <c r="K17" s="13"/>
      <c r="L17" s="13"/>
      <c r="M17" s="13"/>
      <c r="N17" s="13"/>
      <c r="O17" s="14"/>
    </row>
    <row r="18" spans="1:15" ht="15" customHeight="1" x14ac:dyDescent="0.2">
      <c r="A18" s="5" t="s">
        <v>28</v>
      </c>
      <c r="B18" s="9">
        <f>B17/E14</f>
        <v>57142.857142857145</v>
      </c>
      <c r="C18" s="5" t="s">
        <v>29</v>
      </c>
      <c r="D18" s="29"/>
      <c r="E18" s="13"/>
      <c r="F18" s="13"/>
      <c r="K18" s="13"/>
      <c r="L18" s="13"/>
      <c r="M18" s="13"/>
      <c r="N18" s="13"/>
      <c r="O18" s="14"/>
    </row>
    <row r="19" spans="1:15" ht="15" customHeight="1" x14ac:dyDescent="0.2">
      <c r="A19" s="5"/>
      <c r="K19" s="13"/>
      <c r="L19" s="13"/>
      <c r="M19" s="13"/>
      <c r="N19" s="13"/>
      <c r="O19" s="14"/>
    </row>
    <row r="20" spans="1:15" ht="15" customHeight="1" x14ac:dyDescent="0.2">
      <c r="A20" s="5" t="s">
        <v>30</v>
      </c>
      <c r="B20" s="22">
        <v>3000</v>
      </c>
      <c r="C20" s="1" t="s">
        <v>31</v>
      </c>
      <c r="K20" s="13"/>
      <c r="L20" s="13"/>
      <c r="M20" s="13"/>
      <c r="N20" s="13"/>
      <c r="O20" s="14"/>
    </row>
    <row r="21" spans="1:15" ht="15" customHeight="1" x14ac:dyDescent="0.2">
      <c r="A21" s="5" t="s">
        <v>32</v>
      </c>
      <c r="B21" s="22">
        <v>7000</v>
      </c>
      <c r="C21" s="1" t="s">
        <v>33</v>
      </c>
      <c r="K21" s="13"/>
      <c r="L21" s="13"/>
      <c r="M21" s="13"/>
      <c r="N21" s="13"/>
      <c r="O21" s="14"/>
    </row>
    <row r="22" spans="1:15" ht="15" customHeight="1" x14ac:dyDescent="0.2">
      <c r="A22" s="5" t="s">
        <v>34</v>
      </c>
      <c r="B22" s="23">
        <v>4000</v>
      </c>
      <c r="C22" s="1" t="s">
        <v>35</v>
      </c>
      <c r="K22" s="13"/>
      <c r="L22" s="13"/>
      <c r="M22" s="13"/>
      <c r="N22" s="13"/>
      <c r="O22" s="14"/>
    </row>
    <row r="23" spans="1:15" ht="15" customHeight="1" x14ac:dyDescent="0.2">
      <c r="A23" s="5" t="s">
        <v>36</v>
      </c>
      <c r="B23" s="9">
        <f>B22/E14</f>
        <v>2857.1428571428573</v>
      </c>
      <c r="C23" s="5" t="s">
        <v>37</v>
      </c>
      <c r="K23" s="13"/>
      <c r="L23" s="13"/>
      <c r="M23" s="13"/>
      <c r="N23" s="13"/>
      <c r="O23" s="14"/>
    </row>
    <row r="24" spans="1:15" ht="15" customHeight="1" x14ac:dyDescent="0.2">
      <c r="A24" s="5"/>
      <c r="K24" s="13"/>
      <c r="L24" s="13"/>
      <c r="M24" s="13"/>
      <c r="N24" s="13"/>
      <c r="O24" s="14"/>
    </row>
    <row r="25" spans="1:15" ht="15" customHeight="1" x14ac:dyDescent="0.2">
      <c r="A25" s="5" t="s">
        <v>38</v>
      </c>
      <c r="B25" s="10">
        <f>(B21/B22)-((B8-B11)/B14+(B20/B22))</f>
        <v>0.89999999999999991</v>
      </c>
      <c r="C25" s="5" t="s">
        <v>39</v>
      </c>
      <c r="D25" s="6" t="s">
        <v>40</v>
      </c>
      <c r="K25" s="13"/>
      <c r="L25" s="13"/>
      <c r="M25" s="13"/>
      <c r="N25" s="13"/>
      <c r="O25" s="14"/>
    </row>
    <row r="26" spans="1:15" ht="15" customHeight="1" x14ac:dyDescent="0.2">
      <c r="A26" s="5"/>
      <c r="K26" s="13"/>
      <c r="L26" s="13"/>
      <c r="M26" s="13"/>
      <c r="N26" s="13"/>
      <c r="O26" s="14"/>
    </row>
    <row r="27" spans="1:15" ht="15" customHeight="1" x14ac:dyDescent="0.2">
      <c r="A27" s="5" t="s">
        <v>41</v>
      </c>
      <c r="B27" s="9">
        <f>B14-(B17+B22)</f>
        <v>15999.999999999956</v>
      </c>
      <c r="C27" s="5" t="s">
        <v>42</v>
      </c>
      <c r="K27" s="13"/>
      <c r="L27" s="13"/>
      <c r="M27" s="13"/>
      <c r="N27" s="13"/>
      <c r="O27" s="14"/>
    </row>
    <row r="28" spans="1:15" ht="15" customHeight="1" x14ac:dyDescent="0.2">
      <c r="A28" s="5" t="s">
        <v>43</v>
      </c>
      <c r="B28" s="9">
        <f>B27/E14</f>
        <v>11428.571428571398</v>
      </c>
      <c r="C28" s="5" t="s">
        <v>44</v>
      </c>
      <c r="K28" s="13"/>
      <c r="L28" s="13"/>
      <c r="M28" s="13"/>
      <c r="N28" s="13"/>
      <c r="O28" s="14"/>
    </row>
    <row r="29" spans="1:15" ht="15" customHeight="1" x14ac:dyDescent="0.2">
      <c r="A29" s="5" t="s">
        <v>45</v>
      </c>
      <c r="B29" s="9">
        <f>B15-G1</f>
        <v>609</v>
      </c>
      <c r="C29" s="5" t="s">
        <v>46</v>
      </c>
      <c r="K29" s="13"/>
      <c r="L29" s="13"/>
      <c r="M29" s="13"/>
      <c r="N29" s="13"/>
      <c r="O29" s="14"/>
    </row>
    <row r="30" spans="1:15" ht="15" customHeight="1" x14ac:dyDescent="0.2">
      <c r="A30" s="5" t="s">
        <v>47</v>
      </c>
      <c r="B30" s="26">
        <f>((1+B6/100)^(B29/365)-1)/((B6/100)*(1+B6/100)^(B29/365))</f>
        <v>1.5063297615732134</v>
      </c>
      <c r="C30" s="5"/>
      <c r="D30" s="6" t="s">
        <v>48</v>
      </c>
      <c r="K30" s="13"/>
      <c r="L30" s="13"/>
      <c r="M30" s="13"/>
      <c r="N30" s="13"/>
      <c r="O30" s="14"/>
    </row>
    <row r="31" spans="1:15" ht="15" customHeight="1" x14ac:dyDescent="0.2">
      <c r="A31" s="5"/>
      <c r="K31" s="13"/>
      <c r="L31" s="13"/>
      <c r="M31" s="13"/>
      <c r="N31" s="13"/>
      <c r="O31" s="14"/>
    </row>
    <row r="32" spans="1:15" ht="15" customHeight="1" thickBot="1" x14ac:dyDescent="0.25">
      <c r="A32" s="5" t="s">
        <v>49</v>
      </c>
      <c r="B32" s="11">
        <f>B25*B30*(B27/E15)</f>
        <v>13000.442080178635</v>
      </c>
      <c r="C32" s="5" t="s">
        <v>50</v>
      </c>
      <c r="K32" s="13"/>
      <c r="L32" s="13"/>
      <c r="M32" s="13"/>
      <c r="N32" s="13"/>
      <c r="O32" s="14"/>
    </row>
    <row r="33" spans="1:15" ht="15" customHeight="1" thickTop="1" x14ac:dyDescent="0.2">
      <c r="A33" s="5"/>
      <c r="K33" s="13"/>
      <c r="L33" s="13"/>
      <c r="M33" s="13"/>
      <c r="N33" s="13"/>
      <c r="O33" s="14"/>
    </row>
    <row r="34" spans="1:15" ht="15" customHeight="1" x14ac:dyDescent="0.2">
      <c r="A34" s="12" t="s">
        <v>51</v>
      </c>
      <c r="K34" s="13"/>
      <c r="L34" s="13"/>
      <c r="M34" s="13"/>
      <c r="N34" s="13"/>
      <c r="O34" s="14"/>
    </row>
    <row r="35" spans="1:15" ht="15" customHeight="1" x14ac:dyDescent="0.2">
      <c r="A35" s="12" t="s">
        <v>52</v>
      </c>
      <c r="K35" s="13"/>
      <c r="L35" s="13"/>
      <c r="M35" s="13"/>
      <c r="N35" s="13"/>
      <c r="O35" s="14"/>
    </row>
  </sheetData>
  <sheetProtection password="CA95" sheet="1" objects="1" scenarios="1" insertRows="0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001757CFA3BB347AAE3BC9D3F632764" ma:contentTypeVersion="0" ma:contentTypeDescription="Luo uusi asiakirja." ma:contentTypeScope="" ma:versionID="a351c42866179ea7f59a04f44f95a8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806d51dde4482aeb293fc71869c0d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2F609B-8050-4F05-BAF3-3C15543A1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42C7AB-1DD8-4597-8AB8-8CE519C39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D310E-FB19-4082-AE8C-FFFC845A0D5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Ottoalueen verotusarvolaskelma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Rongas</dc:creator>
  <cp:lastModifiedBy>Minna Louhikoski</cp:lastModifiedBy>
  <cp:lastPrinted>2015-10-23T10:54:26Z</cp:lastPrinted>
  <dcterms:created xsi:type="dcterms:W3CDTF">2013-08-23T06:13:04Z</dcterms:created>
  <dcterms:modified xsi:type="dcterms:W3CDTF">2016-04-15T06:34:19Z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0x0101005001757CFA3BB347AAE3BC9D3F632764</vt:lpwstr>
  </property>
</Properties>
</file>